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8195" windowHeight="8520"/>
  </bookViews>
  <sheets>
    <sheet name="Hárok1" sheetId="1" r:id="rId1"/>
    <sheet name="Hárok2" sheetId="2" r:id="rId2"/>
    <sheet name="Hárok3" sheetId="3" r:id="rId3"/>
  </sheets>
  <calcPr calcId="145621"/>
</workbook>
</file>

<file path=xl/calcChain.xml><?xml version="1.0" encoding="utf-8"?>
<calcChain xmlns="http://schemas.openxmlformats.org/spreadsheetml/2006/main">
  <c r="D42" i="1" l="1"/>
  <c r="D43" i="1"/>
  <c r="D41" i="1"/>
  <c r="D44" i="1" s="1"/>
  <c r="D40" i="1"/>
  <c r="D36" i="1"/>
  <c r="D35" i="1"/>
  <c r="D34" i="1"/>
  <c r="D33" i="1"/>
  <c r="D32" i="1"/>
  <c r="D12" i="1"/>
  <c r="E12" i="1" s="1"/>
  <c r="F12" i="1" s="1"/>
  <c r="G12" i="1" s="1"/>
  <c r="H12" i="1" s="1"/>
  <c r="I12" i="1" s="1"/>
  <c r="J12" i="1" s="1"/>
  <c r="B13" i="1" s="1"/>
  <c r="C12" i="1"/>
  <c r="C13" i="1" s="1"/>
  <c r="J13" i="1" l="1"/>
  <c r="H13" i="1"/>
  <c r="F13" i="1"/>
  <c r="D13" i="1"/>
  <c r="I13" i="1"/>
  <c r="G13" i="1"/>
  <c r="E13" i="1"/>
</calcChain>
</file>

<file path=xl/sharedStrings.xml><?xml version="1.0" encoding="utf-8"?>
<sst xmlns="http://schemas.openxmlformats.org/spreadsheetml/2006/main" count="29" uniqueCount="26">
  <si>
    <t>Zadanie:</t>
  </si>
  <si>
    <t>Prvotná tabuľka:</t>
  </si>
  <si>
    <t>Tabuľka početnosti</t>
  </si>
  <si>
    <t>xi</t>
  </si>
  <si>
    <t>ni</t>
  </si>
  <si>
    <r>
      <rPr>
        <sz val="11"/>
        <color theme="1"/>
        <rFont val="Symbol"/>
        <family val="1"/>
        <charset val="2"/>
      </rPr>
      <t>å</t>
    </r>
    <r>
      <rPr>
        <sz val="11"/>
        <color theme="1"/>
        <rFont val="Calibri"/>
        <family val="2"/>
        <charset val="238"/>
      </rPr>
      <t>ni</t>
    </r>
  </si>
  <si>
    <r>
      <rPr>
        <sz val="11"/>
        <color theme="1"/>
        <rFont val="Symbol"/>
        <family val="1"/>
        <charset val="2"/>
      </rPr>
      <t>å</t>
    </r>
    <r>
      <rPr>
        <sz val="11"/>
        <color theme="1"/>
        <rFont val="Calibri"/>
        <family val="2"/>
        <charset val="238"/>
      </rPr>
      <t>n/N</t>
    </r>
  </si>
  <si>
    <t>Charakteristika polohy</t>
  </si>
  <si>
    <t>Aritmetický priemer</t>
  </si>
  <si>
    <t>Geometrický priemer</t>
  </si>
  <si>
    <t>Harmonický priemer</t>
  </si>
  <si>
    <t>Medián</t>
  </si>
  <si>
    <t>Módus</t>
  </si>
  <si>
    <t>Charakteristika variability</t>
  </si>
  <si>
    <t>Štatistický rozptyl</t>
  </si>
  <si>
    <t>Smerodajna odchylka</t>
  </si>
  <si>
    <t>Kvartilová charakteristika</t>
  </si>
  <si>
    <t>Variačné rozpätie</t>
  </si>
  <si>
    <t>Variačný koeficient</t>
  </si>
  <si>
    <t>Počet získaných bodov</t>
  </si>
  <si>
    <t>34 žiakov na konci školského roka písalo písomku s celkovým počtom bodov 200. Konečný stav získaných bodov je:</t>
  </si>
  <si>
    <t>použite zoradenie podľa riadku od najmenšej hodnoty po najväčšiu</t>
  </si>
  <si>
    <t>na výpočet použite štatistické funkcie(fx-vložiť funkciu, kategória štatistické funkcie)</t>
  </si>
  <si>
    <t>údaje zapíšete ručne</t>
  </si>
  <si>
    <t>vložte vorec</t>
  </si>
  <si>
    <t>Údaje usporiadajte do prvotnej tabuľky, tabuľky početnosti, nakreslite spojnicový diagram a histogram, určte aritmetický priemer, medián, modus, rozptyl, smerodajnú odchýlku, kvartilovú odchýlku, variačné rozpätie, variačný koeficient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</si>
</sst>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0" fontId="4" fillId="0" borderId="1" xfId="0" applyFont="1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0" applyFont="1"/>
    <xf numFmtId="0" fontId="0" fillId="0" borderId="1" xfId="0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left"/>
    </xf>
    <xf numFmtId="0" fontId="0" fillId="0" borderId="0" xfId="0" applyBorder="1" applyAlignment="1"/>
    <xf numFmtId="0" fontId="6" fillId="0" borderId="0" xfId="0" applyFont="1"/>
    <xf numFmtId="0" fontId="1" fillId="0" borderId="0" xfId="0" applyFont="1"/>
    <xf numFmtId="2" fontId="0" fillId="0" borderId="1" xfId="0" applyNumberFormat="1" applyBorder="1"/>
    <xf numFmtId="0" fontId="0" fillId="0" borderId="0" xfId="0" applyAlignment="1">
      <alignment horizontal="left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k-SK"/>
              <a:t>Spojnicový diagram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1153632279015971"/>
          <c:y val="0.17206972784315938"/>
          <c:w val="0.78013034387650693"/>
          <c:h val="0.7119506298271856"/>
        </c:manualLayout>
      </c:layout>
      <c:lineChart>
        <c:grouping val="standard"/>
        <c:varyColors val="0"/>
        <c:ser>
          <c:idx val="1"/>
          <c:order val="0"/>
          <c:cat>
            <c:numRef>
              <c:f>Hárok1!$B$10:$J$10</c:f>
              <c:numCache>
                <c:formatCode>General</c:formatCode>
                <c:ptCount val="9"/>
                <c:pt idx="0">
                  <c:v>108</c:v>
                </c:pt>
                <c:pt idx="1">
                  <c:v>125</c:v>
                </c:pt>
                <c:pt idx="2">
                  <c:v>131</c:v>
                </c:pt>
                <c:pt idx="3">
                  <c:v>147</c:v>
                </c:pt>
                <c:pt idx="4">
                  <c:v>155</c:v>
                </c:pt>
                <c:pt idx="5">
                  <c:v>161</c:v>
                </c:pt>
                <c:pt idx="6">
                  <c:v>168</c:v>
                </c:pt>
                <c:pt idx="7">
                  <c:v>174</c:v>
                </c:pt>
                <c:pt idx="8">
                  <c:v>186</c:v>
                </c:pt>
              </c:numCache>
            </c:numRef>
          </c:cat>
          <c:val>
            <c:numRef>
              <c:f>Hárok1!$B$11:$J$11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224448"/>
        <c:axId val="187227520"/>
      </c:lineChart>
      <c:catAx>
        <c:axId val="187224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</a:t>
                </a:r>
              </a:p>
            </c:rich>
          </c:tx>
          <c:layout>
            <c:manualLayout>
              <c:xMode val="edge"/>
              <c:yMode val="edge"/>
              <c:x val="0.901544997553272"/>
              <c:y val="0.8938827270247132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7227520"/>
        <c:crosses val="autoZero"/>
        <c:auto val="1"/>
        <c:lblAlgn val="ctr"/>
        <c:lblOffset val="100"/>
        <c:noMultiLvlLbl val="0"/>
      </c:catAx>
      <c:valAx>
        <c:axId val="187227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početnosť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8722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Histogram</a:t>
            </a:r>
          </a:p>
        </c:rich>
      </c:tx>
      <c:layout/>
      <c:overlay val="1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90161854768154"/>
          <c:y val="0.17177092446777487"/>
          <c:w val="0.76153937007874017"/>
          <c:h val="0.62891586468358118"/>
        </c:manualLayout>
      </c:layout>
      <c:bar3DChart>
        <c:barDir val="col"/>
        <c:grouping val="clustered"/>
        <c:varyColors val="0"/>
        <c:ser>
          <c:idx val="1"/>
          <c:order val="0"/>
          <c:invertIfNegative val="0"/>
          <c:cat>
            <c:numRef>
              <c:f>Hárok1!$B$10:$J$10</c:f>
              <c:numCache>
                <c:formatCode>General</c:formatCode>
                <c:ptCount val="9"/>
                <c:pt idx="0">
                  <c:v>108</c:v>
                </c:pt>
                <c:pt idx="1">
                  <c:v>125</c:v>
                </c:pt>
                <c:pt idx="2">
                  <c:v>131</c:v>
                </c:pt>
                <c:pt idx="3">
                  <c:v>147</c:v>
                </c:pt>
                <c:pt idx="4">
                  <c:v>155</c:v>
                </c:pt>
                <c:pt idx="5">
                  <c:v>161</c:v>
                </c:pt>
                <c:pt idx="6">
                  <c:v>168</c:v>
                </c:pt>
                <c:pt idx="7">
                  <c:v>174</c:v>
                </c:pt>
                <c:pt idx="8">
                  <c:v>186</c:v>
                </c:pt>
              </c:numCache>
            </c:numRef>
          </c:cat>
          <c:val>
            <c:numRef>
              <c:f>Hárok1!$B$11:$J$11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5</c:v>
                </c:pt>
                <c:pt idx="4">
                  <c:v>9</c:v>
                </c:pt>
                <c:pt idx="5">
                  <c:v>6</c:v>
                </c:pt>
                <c:pt idx="6">
                  <c:v>4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794880"/>
        <c:axId val="220796800"/>
        <c:axId val="0"/>
      </c:bar3DChart>
      <c:catAx>
        <c:axId val="22079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body</a:t>
                </a:r>
              </a:p>
            </c:rich>
          </c:tx>
          <c:layout>
            <c:manualLayout>
              <c:xMode val="edge"/>
              <c:yMode val="edge"/>
              <c:x val="0.86401640419947512"/>
              <c:y val="0.884077719451735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0796800"/>
        <c:crosses val="autoZero"/>
        <c:auto val="1"/>
        <c:lblAlgn val="ctr"/>
        <c:lblOffset val="100"/>
        <c:noMultiLvlLbl val="0"/>
      </c:catAx>
      <c:valAx>
        <c:axId val="2207968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početnosť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20794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13</xdr:row>
      <xdr:rowOff>171449</xdr:rowOff>
    </xdr:from>
    <xdr:to>
      <xdr:col>7</xdr:col>
      <xdr:colOff>419100</xdr:colOff>
      <xdr:row>27</xdr:row>
      <xdr:rowOff>161924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295275</xdr:colOff>
      <xdr:row>13</xdr:row>
      <xdr:rowOff>85725</xdr:rowOff>
    </xdr:from>
    <xdr:to>
      <xdr:col>15</xdr:col>
      <xdr:colOff>600075</xdr:colOff>
      <xdr:row>27</xdr:row>
      <xdr:rowOff>161925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4"/>
  <sheetViews>
    <sheetView tabSelected="1" zoomScale="110" zoomScaleNormal="110" workbookViewId="0">
      <selection activeCell="J44" sqref="J44"/>
    </sheetView>
  </sheetViews>
  <sheetFormatPr defaultRowHeight="15" x14ac:dyDescent="0.25"/>
  <sheetData>
    <row r="1" spans="1:51" x14ac:dyDescent="0.25">
      <c r="A1" s="1" t="s">
        <v>0</v>
      </c>
      <c r="B1" s="11" t="s">
        <v>20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s="14" customFormat="1" ht="48.75" customHeight="1" x14ac:dyDescent="0.25">
      <c r="B2" s="15" t="s">
        <v>25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51" x14ac:dyDescent="0.25">
      <c r="A3" s="6" t="s">
        <v>19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x14ac:dyDescent="0.25">
      <c r="A4" s="3">
        <v>168</v>
      </c>
      <c r="B4" s="3">
        <v>147</v>
      </c>
      <c r="C4" s="3">
        <v>155</v>
      </c>
      <c r="D4" s="3">
        <v>161</v>
      </c>
      <c r="E4" s="3">
        <v>125</v>
      </c>
      <c r="F4" s="3">
        <v>147</v>
      </c>
      <c r="G4" s="3">
        <v>155</v>
      </c>
      <c r="H4" s="3">
        <v>161</v>
      </c>
      <c r="I4" s="3">
        <v>108</v>
      </c>
      <c r="J4" s="3">
        <v>155</v>
      </c>
      <c r="K4" s="3">
        <v>168</v>
      </c>
      <c r="L4" s="3">
        <v>174</v>
      </c>
      <c r="M4" s="3">
        <v>125</v>
      </c>
      <c r="N4" s="3">
        <v>161</v>
      </c>
      <c r="O4" s="3">
        <v>155</v>
      </c>
      <c r="P4" s="3">
        <v>186</v>
      </c>
      <c r="Q4" s="3">
        <v>168</v>
      </c>
      <c r="R4" s="3">
        <v>125</v>
      </c>
      <c r="S4" s="3">
        <v>174</v>
      </c>
      <c r="T4" s="3">
        <v>155</v>
      </c>
      <c r="U4" s="3">
        <v>131</v>
      </c>
      <c r="V4" s="3">
        <v>186</v>
      </c>
      <c r="W4" s="3">
        <v>155</v>
      </c>
      <c r="X4" s="3">
        <v>168</v>
      </c>
      <c r="Y4" s="3">
        <v>131</v>
      </c>
      <c r="Z4" s="7">
        <v>147</v>
      </c>
      <c r="AA4" s="7">
        <v>161</v>
      </c>
      <c r="AB4" s="7">
        <v>155</v>
      </c>
      <c r="AC4" s="7">
        <v>147</v>
      </c>
      <c r="AD4" s="7">
        <v>161</v>
      </c>
      <c r="AE4" s="7">
        <v>155</v>
      </c>
      <c r="AF4" s="7">
        <v>147</v>
      </c>
      <c r="AG4" s="7">
        <v>155</v>
      </c>
      <c r="AH4" s="7">
        <v>161</v>
      </c>
    </row>
    <row r="6" spans="1:51" x14ac:dyDescent="0.25">
      <c r="A6" s="8" t="s">
        <v>1</v>
      </c>
      <c r="B6" s="1"/>
      <c r="C6" s="12" t="s">
        <v>21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x14ac:dyDescent="0.25">
      <c r="A7" s="3">
        <v>108</v>
      </c>
      <c r="B7" s="3">
        <v>125</v>
      </c>
      <c r="C7" s="3">
        <v>125</v>
      </c>
      <c r="D7" s="3">
        <v>125</v>
      </c>
      <c r="E7" s="3">
        <v>131</v>
      </c>
      <c r="F7" s="3">
        <v>131</v>
      </c>
      <c r="G7" s="3">
        <v>147</v>
      </c>
      <c r="H7" s="3">
        <v>147</v>
      </c>
      <c r="I7" s="7">
        <v>147</v>
      </c>
      <c r="J7" s="7">
        <v>147</v>
      </c>
      <c r="K7" s="7">
        <v>147</v>
      </c>
      <c r="L7" s="3">
        <v>155</v>
      </c>
      <c r="M7" s="3">
        <v>155</v>
      </c>
      <c r="N7" s="3">
        <v>155</v>
      </c>
      <c r="O7" s="3">
        <v>155</v>
      </c>
      <c r="P7" s="3">
        <v>155</v>
      </c>
      <c r="Q7" s="3">
        <v>155</v>
      </c>
      <c r="R7" s="7">
        <v>155</v>
      </c>
      <c r="S7" s="7">
        <v>155</v>
      </c>
      <c r="T7" s="7">
        <v>155</v>
      </c>
      <c r="U7" s="3">
        <v>161</v>
      </c>
      <c r="V7" s="3">
        <v>161</v>
      </c>
      <c r="W7" s="3">
        <v>161</v>
      </c>
      <c r="X7" s="7">
        <v>161</v>
      </c>
      <c r="Y7" s="7">
        <v>161</v>
      </c>
      <c r="Z7" s="7">
        <v>161</v>
      </c>
      <c r="AA7" s="3">
        <v>168</v>
      </c>
      <c r="AB7" s="3">
        <v>168</v>
      </c>
      <c r="AC7" s="3">
        <v>168</v>
      </c>
      <c r="AD7" s="3">
        <v>168</v>
      </c>
      <c r="AE7" s="3">
        <v>174</v>
      </c>
      <c r="AF7" s="3">
        <v>174</v>
      </c>
      <c r="AG7" s="3">
        <v>186</v>
      </c>
      <c r="AH7" s="3">
        <v>186</v>
      </c>
      <c r="AY7" s="1"/>
    </row>
    <row r="9" spans="1:51" x14ac:dyDescent="0.25">
      <c r="A9" s="9" t="s">
        <v>2</v>
      </c>
      <c r="B9" s="10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25">
      <c r="A10" s="3" t="s">
        <v>3</v>
      </c>
      <c r="B10" s="3">
        <v>108</v>
      </c>
      <c r="C10" s="3">
        <v>125</v>
      </c>
      <c r="D10" s="3">
        <v>131</v>
      </c>
      <c r="E10" s="3">
        <v>147</v>
      </c>
      <c r="F10" s="3">
        <v>155</v>
      </c>
      <c r="G10" s="3">
        <v>161</v>
      </c>
      <c r="H10" s="7">
        <v>168</v>
      </c>
      <c r="I10" s="7">
        <v>174</v>
      </c>
      <c r="J10" s="7">
        <v>186</v>
      </c>
      <c r="K10" s="12" t="s">
        <v>23</v>
      </c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25">
      <c r="A11" s="3" t="s">
        <v>4</v>
      </c>
      <c r="B11" s="3">
        <v>1</v>
      </c>
      <c r="C11" s="3">
        <v>3</v>
      </c>
      <c r="D11" s="3">
        <v>2</v>
      </c>
      <c r="E11" s="3">
        <v>5</v>
      </c>
      <c r="F11" s="3">
        <v>9</v>
      </c>
      <c r="G11" s="3">
        <v>6</v>
      </c>
      <c r="H11" s="3">
        <v>4</v>
      </c>
      <c r="I11" s="7">
        <v>2</v>
      </c>
      <c r="J11" s="7">
        <v>2</v>
      </c>
      <c r="K11" s="12" t="s">
        <v>23</v>
      </c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25">
      <c r="A12" s="2" t="s">
        <v>5</v>
      </c>
      <c r="B12" s="3">
        <v>1</v>
      </c>
      <c r="C12" s="3">
        <f>B12+C11</f>
        <v>4</v>
      </c>
      <c r="D12" s="3">
        <f t="shared" ref="D12:J12" si="0">C12+D11</f>
        <v>6</v>
      </c>
      <c r="E12" s="3">
        <f t="shared" si="0"/>
        <v>11</v>
      </c>
      <c r="F12" s="3">
        <f t="shared" si="0"/>
        <v>20</v>
      </c>
      <c r="G12" s="3">
        <f t="shared" si="0"/>
        <v>26</v>
      </c>
      <c r="H12" s="3">
        <f t="shared" si="0"/>
        <v>30</v>
      </c>
      <c r="I12" s="3">
        <f t="shared" si="0"/>
        <v>32</v>
      </c>
      <c r="J12" s="3">
        <f t="shared" si="0"/>
        <v>34</v>
      </c>
      <c r="K12" s="12" t="s">
        <v>24</v>
      </c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25">
      <c r="A13" s="2" t="s">
        <v>6</v>
      </c>
      <c r="B13" s="13">
        <f>B12/$J$12</f>
        <v>2.9411764705882353E-2</v>
      </c>
      <c r="C13" s="13">
        <f t="shared" ref="C13:J13" si="1">C12/$J$12</f>
        <v>0.11764705882352941</v>
      </c>
      <c r="D13" s="13">
        <f t="shared" si="1"/>
        <v>0.17647058823529413</v>
      </c>
      <c r="E13" s="13">
        <f t="shared" si="1"/>
        <v>0.3235294117647059</v>
      </c>
      <c r="F13" s="13">
        <f t="shared" si="1"/>
        <v>0.58823529411764708</v>
      </c>
      <c r="G13" s="13">
        <f t="shared" si="1"/>
        <v>0.76470588235294112</v>
      </c>
      <c r="H13" s="13">
        <f t="shared" si="1"/>
        <v>0.88235294117647056</v>
      </c>
      <c r="I13" s="13">
        <f t="shared" si="1"/>
        <v>0.94117647058823528</v>
      </c>
      <c r="J13" s="13">
        <f t="shared" si="1"/>
        <v>1</v>
      </c>
      <c r="K13" s="12" t="s">
        <v>24</v>
      </c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30" spans="1:4" x14ac:dyDescent="0.25">
      <c r="A30" s="8" t="s">
        <v>7</v>
      </c>
      <c r="B30" s="1"/>
      <c r="C30" s="1"/>
      <c r="D30" s="12" t="s">
        <v>22</v>
      </c>
    </row>
    <row r="32" spans="1:4" x14ac:dyDescent="0.25">
      <c r="A32" s="16" t="s">
        <v>8</v>
      </c>
      <c r="B32" s="16"/>
      <c r="C32" s="16"/>
      <c r="D32" s="3">
        <f>AVERAGE(A7:AH7)</f>
        <v>153.91176470588235</v>
      </c>
    </row>
    <row r="33" spans="1:4" x14ac:dyDescent="0.25">
      <c r="A33" s="16" t="s">
        <v>9</v>
      </c>
      <c r="B33" s="16"/>
      <c r="C33" s="16"/>
      <c r="D33" s="3">
        <f>GEOMEAN(A7:AH7)</f>
        <v>152.90756552260066</v>
      </c>
    </row>
    <row r="34" spans="1:4" x14ac:dyDescent="0.25">
      <c r="A34" s="16" t="s">
        <v>10</v>
      </c>
      <c r="B34" s="16"/>
      <c r="C34" s="16"/>
      <c r="D34" s="3">
        <f>HARMEAN(A7:AH7)</f>
        <v>151.83444907452829</v>
      </c>
    </row>
    <row r="35" spans="1:4" x14ac:dyDescent="0.25">
      <c r="A35" s="16" t="s">
        <v>11</v>
      </c>
      <c r="B35" s="16"/>
      <c r="C35" s="16"/>
      <c r="D35" s="3">
        <f>MEDIAN(A7:AH7)</f>
        <v>155</v>
      </c>
    </row>
    <row r="36" spans="1:4" x14ac:dyDescent="0.25">
      <c r="A36" s="16" t="s">
        <v>12</v>
      </c>
      <c r="B36" s="16"/>
      <c r="C36" s="16"/>
      <c r="D36" s="3">
        <f>_xlfn.MODE.SNGL(A7:AH7)</f>
        <v>155</v>
      </c>
    </row>
    <row r="37" spans="1:4" x14ac:dyDescent="0.25">
      <c r="A37" s="5"/>
      <c r="B37" s="5"/>
      <c r="C37" s="5"/>
      <c r="D37" s="4"/>
    </row>
    <row r="38" spans="1:4" x14ac:dyDescent="0.25">
      <c r="A38" s="8" t="s">
        <v>13</v>
      </c>
      <c r="B38" s="1"/>
      <c r="C38" s="1"/>
      <c r="D38" s="12" t="s">
        <v>22</v>
      </c>
    </row>
    <row r="39" spans="1:4" x14ac:dyDescent="0.25">
      <c r="A39" s="6"/>
      <c r="B39" s="1"/>
      <c r="C39" s="1"/>
      <c r="D39" s="1"/>
    </row>
    <row r="40" spans="1:4" x14ac:dyDescent="0.25">
      <c r="A40" s="17" t="s">
        <v>14</v>
      </c>
      <c r="B40" s="18"/>
      <c r="C40" s="19"/>
      <c r="D40" s="3">
        <f>_xlfn.VAR.P(A7:AH7)</f>
        <v>290.49221453287197</v>
      </c>
    </row>
    <row r="41" spans="1:4" x14ac:dyDescent="0.25">
      <c r="A41" s="17" t="s">
        <v>15</v>
      </c>
      <c r="B41" s="18"/>
      <c r="C41" s="19"/>
      <c r="D41" s="3">
        <f>_xlfn.STDEV.P(A7:AH7)</f>
        <v>17.04383215514844</v>
      </c>
    </row>
    <row r="42" spans="1:4" x14ac:dyDescent="0.25">
      <c r="A42" s="17" t="s">
        <v>16</v>
      </c>
      <c r="B42" s="18"/>
      <c r="C42" s="19"/>
      <c r="D42" s="3">
        <f>(_xlfn.QUARTILE.INC(A7:AH7,3)-_xlfn.QUARTILE.INC(A7:AH7,1))/2</f>
        <v>7</v>
      </c>
    </row>
    <row r="43" spans="1:4" x14ac:dyDescent="0.25">
      <c r="A43" s="17" t="s">
        <v>17</v>
      </c>
      <c r="B43" s="18"/>
      <c r="C43" s="19"/>
      <c r="D43" s="3">
        <f>MAX(A7:AH7)-MIN(A7:AH7)</f>
        <v>78</v>
      </c>
    </row>
    <row r="44" spans="1:4" x14ac:dyDescent="0.25">
      <c r="A44" s="17" t="s">
        <v>18</v>
      </c>
      <c r="B44" s="18"/>
      <c r="C44" s="19"/>
      <c r="D44" s="3">
        <f>D41/D32</f>
        <v>0.11073768264380794</v>
      </c>
    </row>
  </sheetData>
  <sortState columnSort="1" ref="A7:AH7">
    <sortCondition ref="A7:AH7"/>
  </sortState>
  <mergeCells count="11">
    <mergeCell ref="A42:C42"/>
    <mergeCell ref="A43:C43"/>
    <mergeCell ref="A44:C44"/>
    <mergeCell ref="A36:C36"/>
    <mergeCell ref="A40:C40"/>
    <mergeCell ref="A41:C41"/>
    <mergeCell ref="B2:L2"/>
    <mergeCell ref="A32:C32"/>
    <mergeCell ref="A33:C33"/>
    <mergeCell ref="A34:C34"/>
    <mergeCell ref="A35:C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dcterms:created xsi:type="dcterms:W3CDTF">2020-03-19T17:30:27Z</dcterms:created>
  <dcterms:modified xsi:type="dcterms:W3CDTF">2020-03-20T11:31:21Z</dcterms:modified>
</cp:coreProperties>
</file>